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52" windowWidth="19200" windowHeight="7116" activeTab="0"/>
  </bookViews>
  <sheets>
    <sheet name="abrechnung astenschmiede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<sst xmlns="http://schemas.openxmlformats.org/spreadsheetml/2006/main" count="68" uniqueCount="59">
  <si>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Naturschutzhaus Astenschmiede</t>
  </si>
  <si>
    <t xml:space="preserve">Kolmstraße 5  5661 Rauris </t>
  </si>
  <si>
    <t>Rechnung</t>
  </si>
  <si>
    <t>Name der Gruppe/Schule:</t>
  </si>
  <si>
    <t>Verantwortlicher für die Hüttenbenützung:</t>
  </si>
  <si>
    <t>Anschrift:</t>
  </si>
  <si>
    <t>Plz/Ort:</t>
  </si>
  <si>
    <t>email Adresse:</t>
  </si>
  <si>
    <t>Tag der Ankunft:</t>
  </si>
  <si>
    <t>Tag der Abreise:</t>
  </si>
  <si>
    <t>Stromverbrauch</t>
  </si>
  <si>
    <t>Zählerstand Ankunft</t>
  </si>
  <si>
    <t>KW</t>
  </si>
  <si>
    <t>Zählerstand Abfahrt</t>
  </si>
  <si>
    <t>x</t>
  </si>
  <si>
    <t>Gasverbrauch</t>
  </si>
  <si>
    <t>m³</t>
  </si>
  <si>
    <t>Betriebspauschale</t>
  </si>
  <si>
    <t xml:space="preserve">bis 2 Nächte </t>
  </si>
  <si>
    <t>ab 3 Nächte</t>
  </si>
  <si>
    <t>sonstiges, Spenden</t>
  </si>
  <si>
    <t>Gesamtkosten</t>
  </si>
  <si>
    <t>Im Rechnungsbetrag ist keine abzugsfähige Mehrwertsteuer enthalten.</t>
  </si>
  <si>
    <t>Bankverbindung</t>
  </si>
  <si>
    <t>Österreichische Naturschutzjugend</t>
  </si>
  <si>
    <t xml:space="preserve">Salzburger Hypothekenbank </t>
  </si>
  <si>
    <t>Grabnerstraße 15    5321 Koppl</t>
  </si>
  <si>
    <t>Email</t>
  </si>
  <si>
    <t xml:space="preserve">Rauris, am </t>
  </si>
  <si>
    <t>die restlichen Felder berechnen sich selbst</t>
  </si>
  <si>
    <t>österreichische naturschutzjugend</t>
  </si>
  <si>
    <t>Bezeichnung</t>
  </si>
  <si>
    <t>bis</t>
  </si>
  <si>
    <t>Anzahl der Näche</t>
  </si>
  <si>
    <t>Anzahl der Personen</t>
  </si>
  <si>
    <t>Kosten pro Nacht</t>
  </si>
  <si>
    <t>Betrag  gesamt</t>
  </si>
  <si>
    <t>(Mustereingabe überschreiben)</t>
  </si>
  <si>
    <t>Anzahl mindest Nacht</t>
  </si>
  <si>
    <t>von</t>
  </si>
  <si>
    <t>Personen Nächte gesamt</t>
  </si>
  <si>
    <t>Bezeich-nung</t>
  </si>
  <si>
    <t>Tel. Nummer</t>
  </si>
  <si>
    <t>Die Abrechnung ist an Winfried Kunrath zu schicken</t>
  </si>
  <si>
    <t>Winfried Kunrath, Hüttenwart</t>
  </si>
  <si>
    <t>J</t>
  </si>
  <si>
    <t>E</t>
  </si>
  <si>
    <t>Kosten/ Nacht</t>
  </si>
  <si>
    <t>MJ</t>
  </si>
  <si>
    <t>ME</t>
  </si>
  <si>
    <r>
      <rPr>
        <b/>
        <sz val="10"/>
        <rFont val="Arial"/>
        <family val="2"/>
      </rPr>
      <t>Mitglied</t>
    </r>
    <r>
      <rPr>
        <sz val="10"/>
        <rFont val="Arial"/>
        <family val="2"/>
      </rPr>
      <t xml:space="preserve"> Jugend bis einschl. 18 Jahre</t>
    </r>
  </si>
  <si>
    <r>
      <rPr>
        <b/>
        <sz val="10"/>
        <rFont val="Arial"/>
        <family val="2"/>
      </rPr>
      <t>Nicht-Mitglied</t>
    </r>
    <r>
      <rPr>
        <sz val="10"/>
        <rFont val="Arial"/>
        <family val="2"/>
      </rPr>
      <t xml:space="preserve"> Jugendlicher bis einschl 18 Jahre</t>
    </r>
  </si>
  <si>
    <r>
      <rPr>
        <b/>
        <sz val="10"/>
        <rFont val="Arial"/>
        <family val="2"/>
      </rPr>
      <t>Nicht-Mitglied</t>
    </r>
    <r>
      <rPr>
        <sz val="10"/>
        <rFont val="Arial"/>
        <family val="2"/>
      </rPr>
      <t xml:space="preserve"> Erwachsener  über 18 Jahre</t>
    </r>
  </si>
  <si>
    <r>
      <rPr>
        <b/>
        <sz val="10"/>
        <rFont val="Arial"/>
        <family val="2"/>
      </rPr>
      <t>Mitglied</t>
    </r>
    <r>
      <rPr>
        <sz val="10"/>
        <rFont val="Arial"/>
        <family val="2"/>
      </rPr>
      <t xml:space="preserve"> Erwachsen über 18 Jahre</t>
    </r>
  </si>
  <si>
    <t>wkunrath@salzburg.co.at</t>
  </si>
  <si>
    <t>Ausfüllfelder</t>
  </si>
  <si>
    <r>
      <t>IBAN:</t>
    </r>
    <r>
      <rPr>
        <sz val="10"/>
        <rFont val="Arial"/>
        <family val="2"/>
      </rPr>
      <t xml:space="preserve"> AT50 3400 0371 0449 2815</t>
    </r>
  </si>
  <si>
    <r>
      <rPr>
        <b/>
        <sz val="10"/>
        <rFont val="Arial"/>
        <family val="2"/>
      </rPr>
      <t>BIC:</t>
    </r>
    <r>
      <rPr>
        <sz val="10"/>
        <rFont val="Arial"/>
        <family val="2"/>
      </rPr>
      <t xml:space="preserve"> RZOOAT2L</t>
    </r>
  </si>
  <si>
    <t>Mitgliedertarif nur für Mitgliedschaft bei der Österreichischen Natuschutzjugend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</si>
</sst>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#,##0.00\ _€"/>
    <numFmt numFmtId="174" formatCode="[$-407]dddd\,\ d\.\ mmmm\ yy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sz val="18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56"/>
      <name val="Arial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1F497D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4" fontId="0" fillId="0" borderId="0" xfId="0" applyNumberFormat="1" applyAlignment="1" applyProtection="1">
      <alignment horizontal="centerContinuous"/>
      <protection/>
    </xf>
    <xf numFmtId="0" fontId="0" fillId="0" borderId="0" xfId="0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" fontId="0" fillId="0" borderId="0" xfId="47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4" fontId="0" fillId="0" borderId="0" xfId="47" applyNumberFormat="1" applyFont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4" fontId="0" fillId="0" borderId="12" xfId="47" applyNumberFormat="1" applyFont="1" applyBorder="1" applyAlignment="1" applyProtection="1">
      <alignment horizontal="center"/>
      <protection/>
    </xf>
    <xf numFmtId="4" fontId="0" fillId="0" borderId="13" xfId="0" applyNumberFormat="1" applyBorder="1" applyAlignment="1" applyProtection="1">
      <alignment/>
      <protection/>
    </xf>
    <xf numFmtId="4" fontId="0" fillId="0" borderId="14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72" fontId="0" fillId="0" borderId="0" xfId="47" applyNumberFormat="1" applyFont="1" applyBorder="1" applyAlignment="1" applyProtection="1">
      <alignment horizontal="center"/>
      <protection/>
    </xf>
    <xf numFmtId="4" fontId="0" fillId="0" borderId="0" xfId="47" applyNumberFormat="1" applyFont="1" applyAlignment="1" applyProtection="1">
      <alignment horizontal="center"/>
      <protection/>
    </xf>
    <xf numFmtId="172" fontId="0" fillId="0" borderId="10" xfId="47" applyNumberFormat="1" applyFont="1" applyBorder="1" applyAlignment="1" applyProtection="1">
      <alignment/>
      <protection/>
    </xf>
    <xf numFmtId="172" fontId="0" fillId="0" borderId="11" xfId="47" applyNumberFormat="1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48" applyAlignment="1" applyProtection="1">
      <alignment/>
      <protection/>
    </xf>
    <xf numFmtId="0" fontId="4" fillId="0" borderId="0" xfId="48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/>
      <protection/>
    </xf>
    <xf numFmtId="4" fontId="0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2" fontId="0" fillId="0" borderId="0" xfId="0" applyNumberForma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1" fontId="0" fillId="0" borderId="19" xfId="0" applyNumberFormat="1" applyFont="1" applyBorder="1" applyAlignment="1" applyProtection="1">
      <alignment horizontal="center"/>
      <protection/>
    </xf>
    <xf numFmtId="1" fontId="0" fillId="0" borderId="20" xfId="0" applyNumberFormat="1" applyFont="1" applyBorder="1" applyAlignment="1" applyProtection="1">
      <alignment horizontal="center"/>
      <protection/>
    </xf>
    <xf numFmtId="1" fontId="0" fillId="0" borderId="21" xfId="0" applyNumberFormat="1" applyFont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4" fontId="0" fillId="0" borderId="16" xfId="47" applyNumberFormat="1" applyFont="1" applyFill="1" applyBorder="1" applyAlignment="1" applyProtection="1">
      <alignment horizontal="center"/>
      <protection/>
    </xf>
    <xf numFmtId="4" fontId="0" fillId="0" borderId="24" xfId="0" applyNumberFormat="1" applyFill="1" applyBorder="1" applyAlignment="1" applyProtection="1">
      <alignment/>
      <protection/>
    </xf>
    <xf numFmtId="4" fontId="0" fillId="0" borderId="25" xfId="0" applyNumberForma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172" fontId="0" fillId="0" borderId="14" xfId="47" applyNumberFormat="1" applyFont="1" applyBorder="1" applyAlignment="1" applyProtection="1">
      <alignment/>
      <protection/>
    </xf>
    <xf numFmtId="172" fontId="0" fillId="0" borderId="13" xfId="47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0" fillId="0" borderId="28" xfId="0" applyNumberFormat="1" applyFont="1" applyFill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4" fontId="0" fillId="0" borderId="29" xfId="0" applyNumberFormat="1" applyFont="1" applyBorder="1" applyAlignment="1" applyProtection="1">
      <alignment/>
      <protection/>
    </xf>
    <xf numFmtId="1" fontId="0" fillId="0" borderId="30" xfId="0" applyNumberFormat="1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/>
      <protection/>
    </xf>
    <xf numFmtId="4" fontId="0" fillId="0" borderId="31" xfId="0" applyNumberFormat="1" applyFont="1" applyBorder="1" applyAlignment="1" applyProtection="1">
      <alignment/>
      <protection/>
    </xf>
    <xf numFmtId="4" fontId="0" fillId="0" borderId="30" xfId="0" applyNumberFormat="1" applyFont="1" applyBorder="1" applyAlignment="1" applyProtection="1">
      <alignment/>
      <protection/>
    </xf>
    <xf numFmtId="0" fontId="0" fillId="0" borderId="30" xfId="0" applyFont="1" applyBorder="1" applyAlignment="1" applyProtection="1">
      <alignment/>
      <protection/>
    </xf>
    <xf numFmtId="1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/>
    </xf>
    <xf numFmtId="4" fontId="0" fillId="0" borderId="33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4" fontId="0" fillId="0" borderId="34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" fontId="0" fillId="0" borderId="35" xfId="0" applyNumberFormat="1" applyFont="1" applyBorder="1" applyAlignment="1" applyProtection="1">
      <alignment horizontal="center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172" fontId="7" fillId="0" borderId="12" xfId="47" applyNumberFormat="1" applyFont="1" applyBorder="1" applyAlignment="1" applyProtection="1">
      <alignment horizontal="center"/>
      <protection/>
    </xf>
    <xf numFmtId="172" fontId="7" fillId="0" borderId="36" xfId="47" applyNumberFormat="1" applyFont="1" applyBorder="1" applyAlignment="1" applyProtection="1">
      <alignment horizontal="center"/>
      <protection/>
    </xf>
    <xf numFmtId="4" fontId="0" fillId="0" borderId="14" xfId="47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0" borderId="0" xfId="48" applyFont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2" fontId="0" fillId="0" borderId="40" xfId="0" applyNumberFormat="1" applyFill="1" applyBorder="1" applyAlignment="1" applyProtection="1">
      <alignment/>
      <protection/>
    </xf>
    <xf numFmtId="0" fontId="2" fillId="0" borderId="41" xfId="0" applyFont="1" applyFill="1" applyBorder="1" applyAlignment="1" applyProtection="1">
      <alignment horizontal="center"/>
      <protection/>
    </xf>
    <xf numFmtId="0" fontId="0" fillId="0" borderId="41" xfId="0" applyFont="1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2" fontId="0" fillId="0" borderId="43" xfId="0" applyNumberFormat="1" applyFill="1" applyBorder="1" applyAlignment="1" applyProtection="1">
      <alignment/>
      <protection/>
    </xf>
    <xf numFmtId="2" fontId="0" fillId="0" borderId="19" xfId="0" applyNumberFormat="1" applyFont="1" applyBorder="1" applyAlignment="1" applyProtection="1">
      <alignment horizontal="center"/>
      <protection/>
    </xf>
    <xf numFmtId="2" fontId="0" fillId="0" borderId="20" xfId="0" applyNumberFormat="1" applyFont="1" applyBorder="1" applyAlignment="1" applyProtection="1">
      <alignment horizontal="center"/>
      <protection/>
    </xf>
    <xf numFmtId="2" fontId="0" fillId="0" borderId="21" xfId="0" applyNumberFormat="1" applyFont="1" applyBorder="1" applyAlignment="1" applyProtection="1">
      <alignment horizontal="center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47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" fontId="0" fillId="0" borderId="47" xfId="0" applyNumberFormat="1" applyFill="1" applyBorder="1" applyAlignment="1" applyProtection="1">
      <alignment horizontal="center"/>
      <protection/>
    </xf>
    <xf numFmtId="0" fontId="0" fillId="33" borderId="48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49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50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/>
    </xf>
    <xf numFmtId="14" fontId="0" fillId="0" borderId="26" xfId="0" applyNumberForma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46" fillId="0" borderId="0" xfId="0" applyFont="1" applyAlignment="1">
      <alignment/>
    </xf>
    <xf numFmtId="4" fontId="0" fillId="0" borderId="15" xfId="0" applyNumberFormat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 locked="0"/>
    </xf>
    <xf numFmtId="4" fontId="0" fillId="33" borderId="51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 applyProtection="1">
      <alignment horizontal="right"/>
      <protection/>
    </xf>
    <xf numFmtId="0" fontId="0" fillId="33" borderId="35" xfId="0" applyFont="1" applyFill="1" applyBorder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 locked="0"/>
    </xf>
    <xf numFmtId="0" fontId="3" fillId="33" borderId="47" xfId="48" applyFill="1" applyBorder="1" applyAlignment="1" applyProtection="1">
      <alignment horizontal="center"/>
      <protection locked="0"/>
    </xf>
    <xf numFmtId="0" fontId="0" fillId="33" borderId="47" xfId="0" applyFill="1" applyBorder="1" applyAlignment="1" applyProtection="1">
      <alignment horizontal="center"/>
      <protection locked="0"/>
    </xf>
    <xf numFmtId="4" fontId="0" fillId="0" borderId="46" xfId="0" applyNumberFormat="1" applyBorder="1" applyAlignment="1" applyProtection="1">
      <alignment horizontal="center" vertical="center"/>
      <protection/>
    </xf>
    <xf numFmtId="4" fontId="0" fillId="0" borderId="52" xfId="0" applyNumberFormat="1" applyBorder="1" applyAlignment="1" applyProtection="1">
      <alignment horizontal="center" vertical="center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53" xfId="0" applyFill="1" applyBorder="1" applyAlignment="1" applyProtection="1">
      <alignment horizontal="center" vertical="center"/>
      <protection/>
    </xf>
    <xf numFmtId="14" fontId="0" fillId="34" borderId="54" xfId="0" applyNumberFormat="1" applyFill="1" applyBorder="1" applyAlignment="1" applyProtection="1">
      <alignment horizontal="center"/>
      <protection locked="0"/>
    </xf>
    <xf numFmtId="4" fontId="0" fillId="34" borderId="41" xfId="0" applyNumberFormat="1" applyFill="1" applyBorder="1" applyAlignment="1" applyProtection="1">
      <alignment horizontal="center"/>
      <protection locked="0"/>
    </xf>
    <xf numFmtId="4" fontId="0" fillId="34" borderId="55" xfId="0" applyNumberFormat="1" applyFill="1" applyBorder="1" applyAlignment="1" applyProtection="1">
      <alignment horizontal="center"/>
      <protection locked="0"/>
    </xf>
    <xf numFmtId="4" fontId="0" fillId="34" borderId="38" xfId="0" applyNumberFormat="1" applyFill="1" applyBorder="1" applyAlignment="1" applyProtection="1">
      <alignment horizontal="center"/>
      <protection locked="0"/>
    </xf>
    <xf numFmtId="4" fontId="0" fillId="34" borderId="56" xfId="0" applyNumberFormat="1" applyFill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center"/>
      <protection/>
    </xf>
    <xf numFmtId="14" fontId="0" fillId="33" borderId="30" xfId="0" applyNumberFormat="1" applyFont="1" applyFill="1" applyBorder="1" applyAlignment="1" applyProtection="1">
      <alignment horizontal="center"/>
      <protection locked="0"/>
    </xf>
    <xf numFmtId="14" fontId="0" fillId="33" borderId="57" xfId="0" applyNumberFormat="1" applyFont="1" applyFill="1" applyBorder="1" applyAlignment="1" applyProtection="1">
      <alignment horizontal="center"/>
      <protection locked="0"/>
    </xf>
    <xf numFmtId="14" fontId="0" fillId="33" borderId="32" xfId="0" applyNumberFormat="1" applyFont="1" applyFill="1" applyBorder="1" applyAlignment="1" applyProtection="1">
      <alignment horizontal="center"/>
      <protection locked="0"/>
    </xf>
    <xf numFmtId="14" fontId="0" fillId="33" borderId="58" xfId="0" applyNumberFormat="1" applyFont="1" applyFill="1" applyBorder="1" applyAlignment="1" applyProtection="1">
      <alignment horizontal="center"/>
      <protection locked="0"/>
    </xf>
    <xf numFmtId="14" fontId="0" fillId="33" borderId="47" xfId="0" applyNumberForma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14" fontId="0" fillId="33" borderId="28" xfId="0" applyNumberFormat="1" applyFont="1" applyFill="1" applyBorder="1" applyAlignment="1" applyProtection="1">
      <alignment horizontal="center"/>
      <protection locked="0"/>
    </xf>
    <xf numFmtId="14" fontId="0" fillId="33" borderId="59" xfId="0" applyNumberFormat="1" applyFont="1" applyFill="1" applyBorder="1" applyAlignment="1" applyProtection="1">
      <alignment horizontal="center"/>
      <protection locked="0"/>
    </xf>
    <xf numFmtId="0" fontId="0" fillId="33" borderId="47" xfId="0" applyFont="1" applyFill="1" applyBorder="1" applyAlignment="1" applyProtection="1">
      <alignment horizontal="center"/>
      <protection locked="0"/>
    </xf>
    <xf numFmtId="172" fontId="7" fillId="0" borderId="60" xfId="47" applyNumberFormat="1" applyFont="1" applyBorder="1" applyAlignment="1" applyProtection="1">
      <alignment horizontal="center"/>
      <protection/>
    </xf>
    <xf numFmtId="172" fontId="7" fillId="0" borderId="12" xfId="47" applyNumberFormat="1" applyFont="1" applyBorder="1" applyAlignment="1" applyProtection="1">
      <alignment horizontal="center"/>
      <protection/>
    </xf>
    <xf numFmtId="0" fontId="0" fillId="0" borderId="61" xfId="0" applyFont="1" applyFill="1" applyBorder="1" applyAlignment="1" applyProtection="1">
      <alignment horizontal="center"/>
      <protection locked="0"/>
    </xf>
    <xf numFmtId="4" fontId="2" fillId="0" borderId="62" xfId="0" applyNumberFormat="1" applyFont="1" applyBorder="1" applyAlignment="1" applyProtection="1">
      <alignment horizontal="right"/>
      <protection/>
    </xf>
    <xf numFmtId="4" fontId="2" fillId="0" borderId="63" xfId="0" applyNumberFormat="1" applyFont="1" applyBorder="1" applyAlignment="1" applyProtection="1">
      <alignment horizontal="right"/>
      <protection/>
    </xf>
    <xf numFmtId="4" fontId="0" fillId="0" borderId="62" xfId="0" applyNumberFormat="1" applyFont="1" applyFill="1" applyBorder="1" applyAlignment="1" applyProtection="1">
      <alignment horizontal="right"/>
      <protection/>
    </xf>
    <xf numFmtId="4" fontId="0" fillId="0" borderId="63" xfId="0" applyNumberFormat="1" applyFont="1" applyFill="1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38</xdr:row>
      <xdr:rowOff>85725</xdr:rowOff>
    </xdr:from>
    <xdr:to>
      <xdr:col>11</xdr:col>
      <xdr:colOff>533400</xdr:colOff>
      <xdr:row>41</xdr:row>
      <xdr:rowOff>114300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19075" y="6762750"/>
          <a:ext cx="63150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unterschiedlicher Aufenthaltsdauer und unterschiedlichen Nächtigungstarif, die jeweilige Bezeichnung und Personenanzahl mit dem Ankunftsdatum und Abreisedatum eingeben.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Bitte beachten, dass mind 10 Personen pro Nacht verrechnet werden müssen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kunrath@salzburg.co.a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showGridLines="0" tabSelected="1" zoomScale="89" zoomScaleNormal="89" workbookViewId="0" topLeftCell="A1">
      <selection activeCell="Y5" sqref="Y5"/>
    </sheetView>
  </sheetViews>
  <sheetFormatPr defaultColWidth="11.421875" defaultRowHeight="15" customHeight="1"/>
  <cols>
    <col min="1" max="1" width="2.140625" style="2" customWidth="1"/>
    <col min="2" max="2" width="9.7109375" style="2" customWidth="1"/>
    <col min="3" max="3" width="9.8515625" style="2" customWidth="1"/>
    <col min="4" max="4" width="8.57421875" style="2" customWidth="1"/>
    <col min="5" max="5" width="5.57421875" style="2" customWidth="1"/>
    <col min="6" max="6" width="7.421875" style="2" customWidth="1"/>
    <col min="7" max="7" width="4.421875" style="6" customWidth="1"/>
    <col min="8" max="8" width="9.7109375" style="6" customWidth="1"/>
    <col min="9" max="9" width="16.57421875" style="7" customWidth="1"/>
    <col min="10" max="10" width="12.57421875" style="2" customWidth="1"/>
    <col min="11" max="11" width="3.421875" style="2" customWidth="1"/>
    <col min="12" max="12" width="12.57421875" style="2" customWidth="1"/>
    <col min="13" max="13" width="10.28125" style="1" customWidth="1"/>
    <col min="14" max="14" width="19.421875" style="2" hidden="1" customWidth="1"/>
    <col min="15" max="15" width="11.421875" style="2" hidden="1" customWidth="1"/>
    <col min="16" max="17" width="0" style="2" hidden="1" customWidth="1"/>
    <col min="18" max="16384" width="11.421875" style="2" customWidth="1"/>
  </cols>
  <sheetData>
    <row r="1" ht="22.5">
      <c r="A1" s="121" t="s">
        <v>30</v>
      </c>
    </row>
    <row r="2" ht="22.5">
      <c r="A2" s="121" t="s">
        <v>0</v>
      </c>
    </row>
    <row r="3" spans="1:3" ht="15" customHeight="1">
      <c r="A3" s="38" t="s">
        <v>1</v>
      </c>
      <c r="C3" s="121"/>
    </row>
    <row r="4" spans="1:12" ht="9" customHeight="1" thickBot="1">
      <c r="A4" s="39"/>
      <c r="B4" s="39"/>
      <c r="C4" s="39"/>
      <c r="D4" s="39"/>
      <c r="E4" s="39"/>
      <c r="F4" s="39"/>
      <c r="G4" s="40"/>
      <c r="H4" s="40"/>
      <c r="I4" s="41"/>
      <c r="J4" s="39"/>
      <c r="K4" s="39"/>
      <c r="L4" s="39"/>
    </row>
    <row r="5" spans="1:11" ht="3.75" customHeight="1">
      <c r="A5" s="3"/>
      <c r="B5" s="4"/>
      <c r="C5" s="4"/>
      <c r="D5" s="4"/>
      <c r="E5" s="4"/>
      <c r="F5" s="4"/>
      <c r="G5" s="4"/>
      <c r="H5" s="4"/>
      <c r="I5" s="5"/>
      <c r="J5" s="4"/>
      <c r="K5" s="4"/>
    </row>
    <row r="6" spans="2:11" ht="8.25" customHeight="1">
      <c r="B6" s="4"/>
      <c r="C6" s="4"/>
      <c r="D6" s="4"/>
      <c r="E6" s="4"/>
      <c r="F6" s="4"/>
      <c r="G6" s="4"/>
      <c r="H6" s="4"/>
      <c r="I6" s="5"/>
      <c r="J6" s="4"/>
      <c r="K6" s="4"/>
    </row>
    <row r="7" spans="1:12" ht="15" customHeight="1">
      <c r="A7" s="153" t="s">
        <v>2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6.75" customHeight="1">
      <c r="A8" s="15"/>
      <c r="B8" s="15"/>
      <c r="C8" s="15"/>
      <c r="D8" s="15"/>
      <c r="E8" s="15"/>
      <c r="F8" s="15"/>
      <c r="G8" s="108"/>
      <c r="H8" s="108"/>
      <c r="I8" s="109"/>
      <c r="J8" s="110"/>
      <c r="K8" s="110"/>
      <c r="L8" s="10"/>
    </row>
    <row r="9" spans="1:13" ht="15" customHeight="1">
      <c r="A9" s="111" t="s">
        <v>3</v>
      </c>
      <c r="B9" s="15"/>
      <c r="C9" s="10"/>
      <c r="D9" s="15"/>
      <c r="E9" s="10"/>
      <c r="F9" s="156"/>
      <c r="G9" s="136"/>
      <c r="H9" s="136"/>
      <c r="I9" s="136"/>
      <c r="J9" s="136"/>
      <c r="K9" s="136"/>
      <c r="L9" s="136"/>
      <c r="M9" s="2"/>
    </row>
    <row r="10" spans="1:13" ht="7.5" customHeight="1">
      <c r="A10" s="15"/>
      <c r="B10" s="15"/>
      <c r="C10" s="15"/>
      <c r="D10" s="15"/>
      <c r="E10" s="15"/>
      <c r="F10" s="15"/>
      <c r="G10" s="15"/>
      <c r="H10" s="15"/>
      <c r="I10" s="108"/>
      <c r="J10" s="109"/>
      <c r="K10" s="109"/>
      <c r="L10" s="15"/>
      <c r="M10" s="2"/>
    </row>
    <row r="11" spans="1:13" ht="15" customHeight="1">
      <c r="A11" s="112" t="s">
        <v>4</v>
      </c>
      <c r="B11" s="15"/>
      <c r="C11" s="15"/>
      <c r="D11" s="15"/>
      <c r="E11" s="15"/>
      <c r="F11" s="15"/>
      <c r="G11" s="10"/>
      <c r="H11" s="156"/>
      <c r="I11" s="136"/>
      <c r="J11" s="136"/>
      <c r="K11" s="136"/>
      <c r="L11" s="136"/>
      <c r="M11" s="2"/>
    </row>
    <row r="12" spans="1:13" ht="6.75" customHeight="1">
      <c r="A12" s="112"/>
      <c r="B12" s="15"/>
      <c r="C12" s="15"/>
      <c r="D12" s="15"/>
      <c r="E12" s="15"/>
      <c r="F12" s="15"/>
      <c r="G12" s="10"/>
      <c r="H12" s="10"/>
      <c r="I12" s="113"/>
      <c r="J12" s="14"/>
      <c r="K12" s="14"/>
      <c r="L12" s="15"/>
      <c r="M12" s="2"/>
    </row>
    <row r="13" spans="1:13" ht="15" customHeight="1">
      <c r="A13" s="15"/>
      <c r="B13" s="15" t="s">
        <v>5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2"/>
    </row>
    <row r="14" spans="1:13" ht="15" customHeight="1">
      <c r="A14" s="15"/>
      <c r="B14" s="15" t="s">
        <v>6</v>
      </c>
      <c r="C14" s="136"/>
      <c r="D14" s="136"/>
      <c r="E14" s="136"/>
      <c r="F14" s="136"/>
      <c r="G14" s="136"/>
      <c r="H14" s="14"/>
      <c r="I14" s="15" t="s">
        <v>42</v>
      </c>
      <c r="J14" s="156"/>
      <c r="K14" s="136"/>
      <c r="L14" s="136"/>
      <c r="M14" s="2"/>
    </row>
    <row r="15" spans="1:13" ht="15.75" customHeight="1">
      <c r="A15" s="15"/>
      <c r="B15" s="110" t="s">
        <v>7</v>
      </c>
      <c r="C15" s="15"/>
      <c r="D15" s="135"/>
      <c r="E15" s="136"/>
      <c r="F15" s="136"/>
      <c r="G15" s="136"/>
      <c r="H15" s="136"/>
      <c r="I15" s="136"/>
      <c r="J15" s="14"/>
      <c r="K15" s="14"/>
      <c r="L15" s="15"/>
      <c r="M15" s="2"/>
    </row>
    <row r="16" spans="1:13" ht="9.75" customHeight="1">
      <c r="A16" s="15"/>
      <c r="B16" s="110"/>
      <c r="C16" s="15"/>
      <c r="D16" s="10"/>
      <c r="E16" s="10"/>
      <c r="F16" s="10"/>
      <c r="G16" s="10"/>
      <c r="H16" s="10"/>
      <c r="I16" s="113"/>
      <c r="J16" s="14"/>
      <c r="K16" s="14"/>
      <c r="L16" s="15"/>
      <c r="M16" s="15"/>
    </row>
    <row r="17" spans="1:15" ht="15" customHeight="1">
      <c r="A17" s="15"/>
      <c r="B17" s="15" t="s">
        <v>8</v>
      </c>
      <c r="C17" s="15"/>
      <c r="D17" s="152"/>
      <c r="E17" s="136"/>
      <c r="F17" s="15"/>
      <c r="G17" s="44"/>
      <c r="H17" s="45" t="s">
        <v>9</v>
      </c>
      <c r="I17" s="152"/>
      <c r="J17" s="136"/>
      <c r="K17" s="14"/>
      <c r="L17" s="114">
        <f>I17-D17</f>
        <v>0</v>
      </c>
      <c r="M17" s="2"/>
      <c r="N17" s="2" t="s">
        <v>38</v>
      </c>
      <c r="O17" s="2">
        <f>L17*10</f>
        <v>0</v>
      </c>
    </row>
    <row r="18" spans="1:13" ht="9.75" customHeight="1">
      <c r="A18" s="15"/>
      <c r="B18" s="15"/>
      <c r="C18" s="15"/>
      <c r="D18" s="108"/>
      <c r="E18" s="10"/>
      <c r="F18" s="10"/>
      <c r="G18" s="10"/>
      <c r="H18" s="10"/>
      <c r="I18" s="113"/>
      <c r="J18" s="14"/>
      <c r="K18" s="14"/>
      <c r="L18" s="15"/>
      <c r="M18" s="2"/>
    </row>
    <row r="19" spans="1:19" ht="15" customHeight="1" thickBot="1">
      <c r="A19" s="15"/>
      <c r="B19" s="60" t="s">
        <v>31</v>
      </c>
      <c r="C19" s="61"/>
      <c r="D19" s="61"/>
      <c r="E19" s="61"/>
      <c r="F19" s="61"/>
      <c r="G19" s="61"/>
      <c r="H19" s="61"/>
      <c r="I19" s="122" t="s">
        <v>35</v>
      </c>
      <c r="J19" s="128"/>
      <c r="K19" s="45"/>
      <c r="L19" s="129" t="s">
        <v>55</v>
      </c>
      <c r="O19" s="66" t="s">
        <v>29</v>
      </c>
      <c r="Q19" s="6"/>
      <c r="S19" s="6"/>
    </row>
    <row r="20" spans="2:16" ht="15" customHeight="1" thickTop="1">
      <c r="B20" s="90" t="s">
        <v>48</v>
      </c>
      <c r="C20" s="91" t="s">
        <v>50</v>
      </c>
      <c r="D20" s="92"/>
      <c r="E20" s="92"/>
      <c r="F20" s="92"/>
      <c r="G20" s="92"/>
      <c r="H20" s="92"/>
      <c r="I20" s="93">
        <v>11.5</v>
      </c>
      <c r="J20" s="64"/>
      <c r="K20" s="65"/>
      <c r="M20" s="2"/>
      <c r="P20" s="51"/>
    </row>
    <row r="21" spans="2:16" ht="15" customHeight="1">
      <c r="B21" s="94" t="s">
        <v>49</v>
      </c>
      <c r="C21" s="95" t="s">
        <v>53</v>
      </c>
      <c r="D21" s="96"/>
      <c r="E21" s="96"/>
      <c r="F21" s="96"/>
      <c r="G21" s="96"/>
      <c r="H21" s="96"/>
      <c r="I21" s="97">
        <v>15</v>
      </c>
      <c r="J21" s="64"/>
      <c r="K21" s="65"/>
      <c r="M21" s="2"/>
      <c r="P21" s="51"/>
    </row>
    <row r="22" spans="2:13" ht="15" customHeight="1">
      <c r="B22" s="98" t="s">
        <v>45</v>
      </c>
      <c r="C22" s="99" t="s">
        <v>51</v>
      </c>
      <c r="D22" s="100"/>
      <c r="E22" s="100"/>
      <c r="F22" s="100"/>
      <c r="G22" s="100"/>
      <c r="H22" s="100"/>
      <c r="I22" s="101">
        <v>15</v>
      </c>
      <c r="J22" s="64"/>
      <c r="K22" s="65"/>
      <c r="L22" s="1"/>
      <c r="M22" s="2"/>
    </row>
    <row r="23" spans="2:13" ht="15" customHeight="1">
      <c r="B23" s="94" t="s">
        <v>46</v>
      </c>
      <c r="C23" s="95" t="s">
        <v>52</v>
      </c>
      <c r="D23" s="96"/>
      <c r="E23" s="96"/>
      <c r="F23" s="96"/>
      <c r="G23" s="96"/>
      <c r="H23" s="96"/>
      <c r="I23" s="97">
        <v>20</v>
      </c>
      <c r="J23" s="64"/>
      <c r="K23" s="65"/>
      <c r="L23" s="1"/>
      <c r="M23" s="2"/>
    </row>
    <row r="24" spans="2:13" ht="3.75" customHeight="1">
      <c r="B24" s="49"/>
      <c r="C24" s="44"/>
      <c r="D24" s="44"/>
      <c r="E24" s="44"/>
      <c r="F24" s="44"/>
      <c r="G24" s="44"/>
      <c r="H24" s="44"/>
      <c r="I24" s="65"/>
      <c r="J24" s="1"/>
      <c r="K24" s="65"/>
      <c r="L24" s="1"/>
      <c r="M24" s="2"/>
    </row>
    <row r="25" spans="2:13" ht="12.75">
      <c r="B25" s="50" t="s">
        <v>58</v>
      </c>
      <c r="C25" s="47"/>
      <c r="D25" s="1"/>
      <c r="E25" s="1"/>
      <c r="F25" s="1"/>
      <c r="G25" s="1"/>
      <c r="H25" s="1"/>
      <c r="I25" s="44"/>
      <c r="J25" s="48"/>
      <c r="K25" s="48"/>
      <c r="M25" s="2"/>
    </row>
    <row r="26" spans="2:13" ht="5.25" customHeight="1">
      <c r="B26" s="49"/>
      <c r="C26" s="47"/>
      <c r="D26" s="1"/>
      <c r="E26" s="1"/>
      <c r="F26" s="1"/>
      <c r="G26" s="1"/>
      <c r="H26" s="1"/>
      <c r="I26" s="44"/>
      <c r="J26" s="48"/>
      <c r="K26" s="48"/>
      <c r="M26" s="2"/>
    </row>
    <row r="27" spans="2:13" ht="15" customHeight="1">
      <c r="B27" s="50" t="s">
        <v>37</v>
      </c>
      <c r="C27" s="10"/>
      <c r="D27" s="10"/>
      <c r="E27" s="10"/>
      <c r="F27" s="10"/>
      <c r="G27" s="10"/>
      <c r="H27" s="10"/>
      <c r="I27" s="44"/>
      <c r="J27" s="45"/>
      <c r="K27" s="45"/>
      <c r="M27" s="2"/>
    </row>
    <row r="28" spans="2:13" ht="6" customHeight="1" thickBot="1">
      <c r="B28" s="50"/>
      <c r="C28" s="10"/>
      <c r="D28" s="10"/>
      <c r="E28" s="10"/>
      <c r="F28" s="10"/>
      <c r="G28" s="10"/>
      <c r="H28" s="10"/>
      <c r="I28" s="44"/>
      <c r="J28" s="45"/>
      <c r="K28" s="45"/>
      <c r="M28" s="2"/>
    </row>
    <row r="29" spans="2:18" ht="45.75" customHeight="1" thickBot="1">
      <c r="B29" s="105" t="s">
        <v>41</v>
      </c>
      <c r="C29" s="106" t="s">
        <v>34</v>
      </c>
      <c r="D29" s="139" t="s">
        <v>39</v>
      </c>
      <c r="E29" s="140"/>
      <c r="F29" s="139" t="s">
        <v>32</v>
      </c>
      <c r="G29" s="140"/>
      <c r="H29" s="107" t="s">
        <v>33</v>
      </c>
      <c r="I29" s="106" t="s">
        <v>40</v>
      </c>
      <c r="J29" s="106" t="s">
        <v>47</v>
      </c>
      <c r="K29" s="137" t="s">
        <v>36</v>
      </c>
      <c r="L29" s="138"/>
      <c r="R29" s="124"/>
    </row>
    <row r="30" spans="2:18" ht="15" customHeight="1" thickTop="1">
      <c r="B30" s="115"/>
      <c r="C30" s="116"/>
      <c r="D30" s="154"/>
      <c r="E30" s="155"/>
      <c r="F30" s="154"/>
      <c r="G30" s="155"/>
      <c r="H30" s="67" t="str">
        <f aca="true" t="shared" si="0" ref="H30:H36">IF(D30&gt;0,F30-D30," ")</f>
        <v> </v>
      </c>
      <c r="I30" s="52" t="str">
        <f>IF(C30&gt;0,C30*H30,"  ")</f>
        <v>  </v>
      </c>
      <c r="J30" s="102" t="str">
        <f>IF(B30="MJ",$I$20,(IF(B30="ME",$I$21,(IF(B30="J",$I$22,(IF(B30="E",$I$23,"  ")))))))</f>
        <v>  </v>
      </c>
      <c r="K30" s="68"/>
      <c r="L30" s="69" t="str">
        <f aca="true" t="shared" si="1" ref="L30:L36">IF(C30&gt;0,C30*H30*J30," ")</f>
        <v> </v>
      </c>
      <c r="R30" s="123"/>
    </row>
    <row r="31" spans="2:12" ht="15" customHeight="1">
      <c r="B31" s="117"/>
      <c r="C31" s="118"/>
      <c r="D31" s="148"/>
      <c r="E31" s="149"/>
      <c r="F31" s="148"/>
      <c r="G31" s="149"/>
      <c r="H31" s="70" t="str">
        <f t="shared" si="0"/>
        <v> </v>
      </c>
      <c r="I31" s="53" t="str">
        <f aca="true" t="shared" si="2" ref="I31:I36">IF(C31&gt;0,C31*H31,"  ")</f>
        <v>  </v>
      </c>
      <c r="J31" s="103" t="str">
        <f aca="true" t="shared" si="3" ref="J31:J36">IF(B31="MJ",$I$20,(IF(B31="ME",$I$21,(IF(B31="J",$I$22,(IF(B31="E",$I$23,"  ")))))))</f>
        <v>  </v>
      </c>
      <c r="K31" s="71"/>
      <c r="L31" s="72" t="str">
        <f t="shared" si="1"/>
        <v> </v>
      </c>
    </row>
    <row r="32" spans="2:12" ht="15" customHeight="1">
      <c r="B32" s="117"/>
      <c r="C32" s="118"/>
      <c r="D32" s="148"/>
      <c r="E32" s="149"/>
      <c r="F32" s="148"/>
      <c r="G32" s="149"/>
      <c r="H32" s="70" t="str">
        <f t="shared" si="0"/>
        <v> </v>
      </c>
      <c r="I32" s="53" t="str">
        <f t="shared" si="2"/>
        <v>  </v>
      </c>
      <c r="J32" s="103" t="str">
        <f t="shared" si="3"/>
        <v>  </v>
      </c>
      <c r="K32" s="73"/>
      <c r="L32" s="72" t="str">
        <f t="shared" si="1"/>
        <v> </v>
      </c>
    </row>
    <row r="33" spans="2:12" ht="15" customHeight="1">
      <c r="B33" s="117"/>
      <c r="C33" s="118"/>
      <c r="D33" s="148"/>
      <c r="E33" s="149"/>
      <c r="F33" s="148"/>
      <c r="G33" s="149"/>
      <c r="H33" s="70" t="str">
        <f t="shared" si="0"/>
        <v> </v>
      </c>
      <c r="I33" s="53" t="str">
        <f t="shared" si="2"/>
        <v>  </v>
      </c>
      <c r="J33" s="103" t="str">
        <f t="shared" si="3"/>
        <v>  </v>
      </c>
      <c r="K33" s="73"/>
      <c r="L33" s="72" t="str">
        <f t="shared" si="1"/>
        <v> </v>
      </c>
    </row>
    <row r="34" spans="2:12" ht="15" customHeight="1">
      <c r="B34" s="117"/>
      <c r="C34" s="118"/>
      <c r="D34" s="148"/>
      <c r="E34" s="149"/>
      <c r="F34" s="148"/>
      <c r="G34" s="149"/>
      <c r="H34" s="70" t="str">
        <f t="shared" si="0"/>
        <v> </v>
      </c>
      <c r="I34" s="53" t="str">
        <f t="shared" si="2"/>
        <v>  </v>
      </c>
      <c r="J34" s="103" t="str">
        <f t="shared" si="3"/>
        <v>  </v>
      </c>
      <c r="K34" s="74"/>
      <c r="L34" s="72" t="str">
        <f t="shared" si="1"/>
        <v> </v>
      </c>
    </row>
    <row r="35" spans="2:12" ht="15" customHeight="1">
      <c r="B35" s="117"/>
      <c r="C35" s="118"/>
      <c r="D35" s="148"/>
      <c r="E35" s="149"/>
      <c r="F35" s="148"/>
      <c r="G35" s="149"/>
      <c r="H35" s="70" t="str">
        <f t="shared" si="0"/>
        <v> </v>
      </c>
      <c r="I35" s="53" t="str">
        <f t="shared" si="2"/>
        <v>  </v>
      </c>
      <c r="J35" s="103" t="str">
        <f t="shared" si="3"/>
        <v>  </v>
      </c>
      <c r="K35" s="74"/>
      <c r="L35" s="72" t="str">
        <f t="shared" si="1"/>
        <v> </v>
      </c>
    </row>
    <row r="36" spans="2:12" ht="15" customHeight="1" thickBot="1">
      <c r="B36" s="119"/>
      <c r="C36" s="120"/>
      <c r="D36" s="150"/>
      <c r="E36" s="151"/>
      <c r="F36" s="150"/>
      <c r="G36" s="151"/>
      <c r="H36" s="75" t="str">
        <f t="shared" si="0"/>
        <v> </v>
      </c>
      <c r="I36" s="54" t="str">
        <f t="shared" si="2"/>
        <v>  </v>
      </c>
      <c r="J36" s="104" t="str">
        <f t="shared" si="3"/>
        <v>  </v>
      </c>
      <c r="K36" s="76"/>
      <c r="L36" s="77" t="str">
        <f t="shared" si="1"/>
        <v> </v>
      </c>
    </row>
    <row r="37" spans="2:12" ht="15" customHeight="1" thickBot="1">
      <c r="B37" s="78"/>
      <c r="C37" s="79"/>
      <c r="D37" s="78"/>
      <c r="E37" s="78"/>
      <c r="F37" s="80"/>
      <c r="G37" s="78"/>
      <c r="H37" s="78"/>
      <c r="I37" s="81"/>
      <c r="J37" s="82"/>
      <c r="K37" s="162">
        <f>IF(I38&lt;O17,"mind. 10 Personen pro Nacht verrechnen",SUM(L30:L36))</f>
        <v>0</v>
      </c>
      <c r="L37" s="163"/>
    </row>
    <row r="38" spans="2:14" ht="15" customHeight="1">
      <c r="B38" s="78"/>
      <c r="C38" s="79"/>
      <c r="D38" s="78"/>
      <c r="E38" s="78"/>
      <c r="F38" s="80"/>
      <c r="G38" s="78"/>
      <c r="H38" s="78"/>
      <c r="I38" s="83">
        <f>SUM(I30:I36)</f>
        <v>0</v>
      </c>
      <c r="J38" s="82"/>
      <c r="K38" s="82"/>
      <c r="L38" s="84"/>
      <c r="M38" s="2"/>
      <c r="N38" s="51"/>
    </row>
    <row r="39" spans="2:13" ht="15" customHeight="1">
      <c r="B39" s="43"/>
      <c r="C39" s="10"/>
      <c r="D39" s="10"/>
      <c r="E39" s="10"/>
      <c r="F39" s="10"/>
      <c r="G39" s="10"/>
      <c r="H39" s="10"/>
      <c r="I39" s="42" t="str">
        <f>IF(B39="m",#REF!,(IF(B39="J",$J$9,(IF(B39="e",#REF!,"  ")))))</f>
        <v>  </v>
      </c>
      <c r="J39" s="10"/>
      <c r="K39" s="10"/>
      <c r="M39" s="2"/>
    </row>
    <row r="40" spans="4:13" ht="15" customHeight="1">
      <c r="D40" s="6"/>
      <c r="E40" s="1"/>
      <c r="F40" s="1"/>
      <c r="G40" s="1"/>
      <c r="H40" s="1"/>
      <c r="I40" s="12"/>
      <c r="J40" s="13"/>
      <c r="K40" s="13"/>
      <c r="M40" s="2"/>
    </row>
    <row r="41" spans="4:13" ht="15" customHeight="1">
      <c r="D41" s="6"/>
      <c r="E41" s="1"/>
      <c r="F41" s="1"/>
      <c r="G41" s="1"/>
      <c r="H41" s="1"/>
      <c r="I41" s="12"/>
      <c r="J41" s="13"/>
      <c r="K41" s="13"/>
      <c r="M41" s="2"/>
    </row>
    <row r="42" spans="2:11" s="10" customFormat="1" ht="15" customHeight="1">
      <c r="B42" s="43"/>
      <c r="F42" s="43"/>
      <c r="G42" s="43"/>
      <c r="I42" s="46"/>
      <c r="J42" s="14"/>
      <c r="K42" s="14"/>
    </row>
    <row r="43" spans="1:13" ht="15" customHeight="1">
      <c r="A43" s="11" t="s">
        <v>15</v>
      </c>
      <c r="G43" s="2"/>
      <c r="H43" s="2"/>
      <c r="I43" s="27"/>
      <c r="J43" s="29"/>
      <c r="K43" s="28"/>
      <c r="L43" s="29"/>
      <c r="M43" s="2"/>
    </row>
    <row r="44" spans="7:13" ht="3" customHeight="1">
      <c r="G44" s="2"/>
      <c r="H44" s="2"/>
      <c r="I44" s="27"/>
      <c r="J44" s="19"/>
      <c r="K44" s="18"/>
      <c r="L44" s="19"/>
      <c r="M44" s="2"/>
    </row>
    <row r="45" spans="1:13" ht="15" customHeight="1">
      <c r="A45" s="1"/>
      <c r="B45" s="1" t="s">
        <v>11</v>
      </c>
      <c r="C45" s="1"/>
      <c r="E45" s="16" t="s">
        <v>16</v>
      </c>
      <c r="F45" s="142"/>
      <c r="G45" s="143"/>
      <c r="H45" s="2"/>
      <c r="I45" s="6"/>
      <c r="J45" s="19"/>
      <c r="K45" s="18"/>
      <c r="L45" s="19"/>
      <c r="M45" s="2"/>
    </row>
    <row r="46" spans="1:13" ht="15" customHeight="1">
      <c r="A46" s="1"/>
      <c r="B46" s="20" t="s">
        <v>13</v>
      </c>
      <c r="C46" s="20"/>
      <c r="D46" s="20"/>
      <c r="E46" s="21" t="s">
        <v>16</v>
      </c>
      <c r="F46" s="144"/>
      <c r="G46" s="145"/>
      <c r="H46" s="20"/>
      <c r="I46" s="22"/>
      <c r="J46" s="24"/>
      <c r="K46" s="23"/>
      <c r="L46" s="24"/>
      <c r="M46" s="2"/>
    </row>
    <row r="47" spans="1:13" ht="15" customHeight="1">
      <c r="A47" s="20"/>
      <c r="B47" s="20" t="s">
        <v>15</v>
      </c>
      <c r="C47" s="20"/>
      <c r="D47" s="20"/>
      <c r="E47" s="21" t="s">
        <v>16</v>
      </c>
      <c r="F47" s="146">
        <f>F46-F45</f>
        <v>0</v>
      </c>
      <c r="G47" s="147"/>
      <c r="H47" s="30" t="s">
        <v>14</v>
      </c>
      <c r="I47" s="85">
        <v>3.9</v>
      </c>
      <c r="J47" s="62"/>
      <c r="K47" s="63"/>
      <c r="L47" s="87">
        <f>F47*I47</f>
        <v>0</v>
      </c>
      <c r="M47" s="2"/>
    </row>
    <row r="48" spans="7:12" ht="6" customHeight="1">
      <c r="G48" s="2"/>
      <c r="H48" s="2"/>
      <c r="I48" s="27"/>
      <c r="J48" s="29"/>
      <c r="K48" s="28"/>
      <c r="L48" s="29"/>
    </row>
    <row r="49" spans="1:12" ht="15" customHeight="1">
      <c r="A49" s="11" t="s">
        <v>10</v>
      </c>
      <c r="G49" s="2"/>
      <c r="H49" s="2"/>
      <c r="I49" s="17"/>
      <c r="J49" s="19"/>
      <c r="K49" s="18"/>
      <c r="L49" s="19"/>
    </row>
    <row r="50" spans="7:12" ht="4.5" customHeight="1">
      <c r="G50" s="2"/>
      <c r="H50" s="2"/>
      <c r="I50" s="17"/>
      <c r="J50" s="19"/>
      <c r="K50" s="18"/>
      <c r="L50" s="19"/>
    </row>
    <row r="51" spans="1:12" ht="15" customHeight="1">
      <c r="A51" s="1"/>
      <c r="B51" s="1" t="s">
        <v>11</v>
      </c>
      <c r="C51" s="1"/>
      <c r="E51" s="16" t="s">
        <v>12</v>
      </c>
      <c r="F51" s="142"/>
      <c r="G51" s="143"/>
      <c r="H51" s="2"/>
      <c r="I51" s="6"/>
      <c r="J51" s="19"/>
      <c r="K51" s="18"/>
      <c r="L51" s="19"/>
    </row>
    <row r="52" spans="1:12" ht="15" customHeight="1">
      <c r="A52" s="1"/>
      <c r="B52" s="20" t="s">
        <v>13</v>
      </c>
      <c r="C52" s="20"/>
      <c r="D52" s="20"/>
      <c r="E52" s="21" t="s">
        <v>12</v>
      </c>
      <c r="F52" s="144"/>
      <c r="G52" s="145"/>
      <c r="H52" s="20"/>
      <c r="I52" s="22"/>
      <c r="J52" s="24"/>
      <c r="K52" s="23"/>
      <c r="L52" s="24"/>
    </row>
    <row r="53" spans="1:12" ht="15" customHeight="1">
      <c r="A53" s="20"/>
      <c r="B53" s="20" t="s">
        <v>10</v>
      </c>
      <c r="C53" s="20"/>
      <c r="D53" s="20"/>
      <c r="E53" s="21" t="s">
        <v>12</v>
      </c>
      <c r="F53" s="146">
        <f>F52-F51</f>
        <v>0</v>
      </c>
      <c r="G53" s="147"/>
      <c r="H53" s="30" t="s">
        <v>14</v>
      </c>
      <c r="I53" s="85">
        <v>0.55</v>
      </c>
      <c r="J53" s="62"/>
      <c r="K53" s="63"/>
      <c r="L53" s="87">
        <f>F53*I53</f>
        <v>0</v>
      </c>
    </row>
    <row r="54" spans="5:12" ht="6.75" customHeight="1">
      <c r="E54" s="25"/>
      <c r="F54" s="1"/>
      <c r="I54" s="26"/>
      <c r="J54" s="19"/>
      <c r="K54" s="18"/>
      <c r="L54" s="19"/>
    </row>
    <row r="55" spans="1:12" ht="15" customHeight="1">
      <c r="A55" s="9" t="s">
        <v>17</v>
      </c>
      <c r="E55" s="25"/>
      <c r="F55" s="1"/>
      <c r="I55" s="26"/>
      <c r="J55" s="19"/>
      <c r="K55" s="18"/>
      <c r="L55" s="19"/>
    </row>
    <row r="56" spans="2:14" ht="15" customHeight="1">
      <c r="B56" s="20" t="s">
        <v>18</v>
      </c>
      <c r="C56" s="20"/>
      <c r="D56" s="157">
        <v>20</v>
      </c>
      <c r="E56" s="158"/>
      <c r="F56" s="164" t="s">
        <v>19</v>
      </c>
      <c r="G56" s="164"/>
      <c r="H56" s="30"/>
      <c r="I56" s="86">
        <v>25</v>
      </c>
      <c r="J56" s="24"/>
      <c r="K56" s="23"/>
      <c r="L56" s="24">
        <f>IF(L17&gt;2,I56,D56)</f>
        <v>20</v>
      </c>
      <c r="N56" s="7"/>
    </row>
    <row r="57" spans="1:12" ht="15" customHeight="1">
      <c r="A57" s="1"/>
      <c r="B57" s="31" t="s">
        <v>20</v>
      </c>
      <c r="C57" s="31"/>
      <c r="D57" s="31"/>
      <c r="E57" s="31"/>
      <c r="F57" s="159"/>
      <c r="G57" s="134"/>
      <c r="H57" s="134"/>
      <c r="I57" s="134"/>
      <c r="J57" s="126"/>
      <c r="K57" s="125"/>
      <c r="L57" s="127">
        <v>0</v>
      </c>
    </row>
    <row r="58" spans="1:12" ht="9.75" customHeight="1" thickBot="1">
      <c r="A58" s="32"/>
      <c r="B58" s="32"/>
      <c r="C58" s="32"/>
      <c r="D58" s="32"/>
      <c r="E58" s="32"/>
      <c r="F58" s="32"/>
      <c r="G58" s="32"/>
      <c r="H58" s="32"/>
      <c r="I58" s="57"/>
      <c r="J58" s="58"/>
      <c r="K58" s="59"/>
      <c r="L58" s="58"/>
    </row>
    <row r="59" spans="7:12" ht="6" customHeight="1" thickBot="1" thickTop="1">
      <c r="G59" s="2"/>
      <c r="H59" s="2"/>
      <c r="I59" s="17"/>
      <c r="J59" s="56"/>
      <c r="K59" s="55"/>
      <c r="L59" s="33"/>
    </row>
    <row r="60" spans="1:12" ht="15" customHeight="1" thickBot="1">
      <c r="A60" s="34" t="s">
        <v>21</v>
      </c>
      <c r="B60" s="1"/>
      <c r="C60" s="1"/>
      <c r="D60" s="1"/>
      <c r="E60" s="1"/>
      <c r="F60" s="1"/>
      <c r="G60" s="1"/>
      <c r="H60" s="1"/>
      <c r="I60" s="8"/>
      <c r="J60" s="1"/>
      <c r="K60" s="160">
        <f>IF(I38&lt;O17,"mind. 10 Personen pro Nacht verrechnen",L57+L56+L47+L53+K37)</f>
        <v>20</v>
      </c>
      <c r="L60" s="161"/>
    </row>
    <row r="61" spans="1:13" ht="15" customHeight="1">
      <c r="A61" s="34"/>
      <c r="B61" s="2" t="s">
        <v>22</v>
      </c>
      <c r="C61" s="1"/>
      <c r="D61" s="1"/>
      <c r="E61" s="1"/>
      <c r="F61" s="1"/>
      <c r="G61" s="1"/>
      <c r="H61" s="1"/>
      <c r="I61" s="12"/>
      <c r="J61" s="13"/>
      <c r="K61" s="13"/>
      <c r="M61" s="2"/>
    </row>
    <row r="62" spans="1:13" ht="15" customHeight="1">
      <c r="A62" s="34"/>
      <c r="C62" s="1"/>
      <c r="D62" s="1"/>
      <c r="E62" s="1"/>
      <c r="F62" s="1"/>
      <c r="G62" s="1"/>
      <c r="H62" s="1"/>
      <c r="I62" s="12"/>
      <c r="J62" s="13"/>
      <c r="K62" s="13"/>
      <c r="L62" s="1"/>
      <c r="M62" s="2"/>
    </row>
    <row r="63" spans="1:13" ht="15" customHeight="1">
      <c r="A63" s="1" t="s">
        <v>28</v>
      </c>
      <c r="C63" s="141"/>
      <c r="D63" s="141"/>
      <c r="E63" s="141"/>
      <c r="F63" s="15"/>
      <c r="G63" s="133" t="s">
        <v>44</v>
      </c>
      <c r="H63" s="133"/>
      <c r="I63" s="133"/>
      <c r="J63" s="133"/>
      <c r="K63" s="133"/>
      <c r="L63" s="133"/>
      <c r="M63" s="2"/>
    </row>
    <row r="64" spans="1:13" ht="12" customHeight="1">
      <c r="A64" s="1"/>
      <c r="F64" s="1"/>
      <c r="G64" s="2"/>
      <c r="H64" s="2"/>
      <c r="I64" s="2"/>
      <c r="M64" s="2"/>
    </row>
    <row r="65" spans="1:11" ht="15" customHeight="1">
      <c r="A65" s="11" t="s">
        <v>23</v>
      </c>
      <c r="D65" s="2" t="s">
        <v>24</v>
      </c>
      <c r="G65" s="2"/>
      <c r="H65" s="2"/>
      <c r="K65" s="10"/>
    </row>
    <row r="66" spans="1:9" ht="15" customHeight="1">
      <c r="A66" s="11"/>
      <c r="D66" s="2" t="s">
        <v>25</v>
      </c>
      <c r="G66" s="2"/>
      <c r="H66" s="2"/>
      <c r="I66" s="17"/>
    </row>
    <row r="67" spans="4:13" ht="15" customHeight="1">
      <c r="D67" s="9" t="s">
        <v>56</v>
      </c>
      <c r="E67" s="82"/>
      <c r="F67" s="131"/>
      <c r="G67" s="82"/>
      <c r="H67" s="132"/>
      <c r="I67" s="130" t="s">
        <v>57</v>
      </c>
      <c r="J67" s="7"/>
      <c r="K67" s="7"/>
      <c r="M67" s="2"/>
    </row>
    <row r="68" spans="1:11" s="1" customFormat="1" ht="8.25" customHeight="1">
      <c r="A68" s="2"/>
      <c r="B68" s="2"/>
      <c r="C68" s="2"/>
      <c r="D68" s="2"/>
      <c r="E68" s="2"/>
      <c r="F68" s="2"/>
      <c r="G68" s="2"/>
      <c r="H68" s="2"/>
      <c r="I68" s="6"/>
      <c r="J68" s="7"/>
      <c r="K68" s="7"/>
    </row>
    <row r="69" spans="1:11" s="1" customFormat="1" ht="11.25" customHeight="1">
      <c r="A69" s="9" t="s">
        <v>43</v>
      </c>
      <c r="B69" s="2"/>
      <c r="C69" s="2"/>
      <c r="K69" s="2"/>
    </row>
    <row r="70" spans="1:17" s="1" customFormat="1" ht="5.25" customHeight="1">
      <c r="A70" s="2"/>
      <c r="B70" s="2"/>
      <c r="C70" s="2"/>
      <c r="D70" s="2"/>
      <c r="E70" s="2"/>
      <c r="F70" s="2"/>
      <c r="G70" s="2"/>
      <c r="I70" s="35"/>
      <c r="J70" s="2"/>
      <c r="K70" s="2"/>
      <c r="N70" s="2"/>
      <c r="O70" s="2"/>
      <c r="P70" s="2"/>
      <c r="Q70" s="2"/>
    </row>
    <row r="71" spans="1:17" s="1" customFormat="1" ht="15" customHeight="1">
      <c r="A71" s="2"/>
      <c r="B71" s="1" t="s">
        <v>26</v>
      </c>
      <c r="C71" s="2"/>
      <c r="F71" s="88"/>
      <c r="H71" s="89"/>
      <c r="N71" s="2"/>
      <c r="O71" s="2"/>
      <c r="P71" s="2"/>
      <c r="Q71" s="2"/>
    </row>
    <row r="72" spans="1:17" s="1" customFormat="1" ht="15" customHeight="1">
      <c r="A72" s="2"/>
      <c r="B72" s="66" t="s">
        <v>27</v>
      </c>
      <c r="C72" s="36" t="s">
        <v>54</v>
      </c>
      <c r="G72" s="37"/>
      <c r="K72" s="6"/>
      <c r="N72" s="2"/>
      <c r="O72" s="2"/>
      <c r="P72" s="2"/>
      <c r="Q72" s="2"/>
    </row>
    <row r="73" spans="1:17" s="1" customFormat="1" ht="15" customHeight="1">
      <c r="A73" s="2"/>
      <c r="B73" s="2"/>
      <c r="C73" s="2"/>
      <c r="J73" s="6"/>
      <c r="K73" s="6"/>
      <c r="N73" s="2"/>
      <c r="O73" s="2"/>
      <c r="P73" s="2"/>
      <c r="Q73" s="2"/>
    </row>
    <row r="74" spans="14:17" s="1" customFormat="1" ht="15" customHeight="1">
      <c r="N74" s="2"/>
      <c r="O74" s="2"/>
      <c r="P74" s="2"/>
      <c r="Q74" s="2"/>
    </row>
    <row r="75" spans="14:17" s="1" customFormat="1" ht="15" customHeight="1">
      <c r="N75" s="2"/>
      <c r="O75" s="2"/>
      <c r="P75" s="2"/>
      <c r="Q75" s="2"/>
    </row>
    <row r="76" spans="5:12" ht="11.25" customHeight="1">
      <c r="E76" s="1"/>
      <c r="G76" s="2"/>
      <c r="H76" s="2"/>
      <c r="I76" s="6"/>
      <c r="J76" s="7"/>
      <c r="K76" s="7"/>
      <c r="L76" s="1"/>
    </row>
  </sheetData>
  <sheetProtection password="CBA6" sheet="1"/>
  <mergeCells count="41">
    <mergeCell ref="K60:L60"/>
    <mergeCell ref="K37:L37"/>
    <mergeCell ref="F35:G35"/>
    <mergeCell ref="D33:E33"/>
    <mergeCell ref="F33:G33"/>
    <mergeCell ref="F56:G56"/>
    <mergeCell ref="D34:E34"/>
    <mergeCell ref="F52:G52"/>
    <mergeCell ref="D36:E36"/>
    <mergeCell ref="F9:L9"/>
    <mergeCell ref="D32:E32"/>
    <mergeCell ref="F34:G34"/>
    <mergeCell ref="F53:G53"/>
    <mergeCell ref="H11:L11"/>
    <mergeCell ref="D29:E29"/>
    <mergeCell ref="H13:L13"/>
    <mergeCell ref="I17:J17"/>
    <mergeCell ref="J14:L14"/>
    <mergeCell ref="D56:E56"/>
    <mergeCell ref="F57:G57"/>
    <mergeCell ref="C14:G14"/>
    <mergeCell ref="D35:E35"/>
    <mergeCell ref="F36:G36"/>
    <mergeCell ref="F32:G32"/>
    <mergeCell ref="C13:G13"/>
    <mergeCell ref="D17:E17"/>
    <mergeCell ref="A7:L7"/>
    <mergeCell ref="D30:E30"/>
    <mergeCell ref="F30:G30"/>
    <mergeCell ref="D31:E31"/>
    <mergeCell ref="F31:G31"/>
    <mergeCell ref="G63:L63"/>
    <mergeCell ref="H57:I57"/>
    <mergeCell ref="D15:I15"/>
    <mergeCell ref="K29:L29"/>
    <mergeCell ref="F29:G29"/>
    <mergeCell ref="C63:E63"/>
    <mergeCell ref="F45:G45"/>
    <mergeCell ref="F46:G46"/>
    <mergeCell ref="F47:G47"/>
    <mergeCell ref="F51:G51"/>
  </mergeCells>
  <hyperlinks>
    <hyperlink ref="C72" r:id="rId1" display="wkunrath@salzburg.co.at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3"/>
  <headerFooter alignWithMargins="0">
    <oddFooter>&amp;Cönj Salzburg
Haus der Natur  Museumsplatz 5 5020 Salzburg
ZVR: 766338364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Winfried Kunrath</cp:lastModifiedBy>
  <cp:lastPrinted>2021-08-23T19:18:58Z</cp:lastPrinted>
  <dcterms:created xsi:type="dcterms:W3CDTF">2007-08-01T13:56:10Z</dcterms:created>
  <dcterms:modified xsi:type="dcterms:W3CDTF">2023-04-10T16:44:49Z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